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负债" sheetId="1" r:id="rId1"/>
    <sheet name="利润" sheetId="2" r:id="rId2"/>
    <sheet name="流量" sheetId="3" r:id="rId3"/>
  </sheets>
  <definedNames/>
  <calcPr fullCalcOnLoad="1"/>
</workbook>
</file>

<file path=xl/sharedStrings.xml><?xml version="1.0" encoding="utf-8"?>
<sst xmlns="http://schemas.openxmlformats.org/spreadsheetml/2006/main" count="163" uniqueCount="154">
  <si>
    <t>资 产 负 债 表</t>
  </si>
  <si>
    <t>单位：山西嘉和苑物业管理有限公司</t>
  </si>
  <si>
    <t>单位：元</t>
  </si>
  <si>
    <t>资   产</t>
  </si>
  <si>
    <t>行次</t>
  </si>
  <si>
    <t>期末数</t>
  </si>
  <si>
    <t>期初数</t>
  </si>
  <si>
    <t>负债及所有者权益</t>
  </si>
  <si>
    <t>资产</t>
  </si>
  <si>
    <t>流动负债：</t>
  </si>
  <si>
    <t>流动资产</t>
  </si>
  <si>
    <t xml:space="preserve">  短期借款</t>
  </si>
  <si>
    <t xml:space="preserve">  货币资金</t>
  </si>
  <si>
    <t xml:space="preserve">  交易性金融资产</t>
  </si>
  <si>
    <t xml:space="preserve">  应付票据</t>
  </si>
  <si>
    <t xml:space="preserve">  应收票据</t>
  </si>
  <si>
    <t xml:space="preserve">  应付账款</t>
  </si>
  <si>
    <t xml:space="preserve">  应收账款</t>
  </si>
  <si>
    <t xml:space="preserve">  预收款项</t>
  </si>
  <si>
    <t xml:space="preserve">  预付账款</t>
  </si>
  <si>
    <t xml:space="preserve">  应付职工薪酬</t>
  </si>
  <si>
    <t xml:space="preserve">  应收利息</t>
  </si>
  <si>
    <t xml:space="preserve">  其中：应付工资</t>
  </si>
  <si>
    <t xml:space="preserve">  应收股利</t>
  </si>
  <si>
    <t xml:space="preserve">        职工福利费</t>
  </si>
  <si>
    <t xml:space="preserve">  其他应收款</t>
  </si>
  <si>
    <t xml:space="preserve">  应交税费</t>
  </si>
  <si>
    <t xml:space="preserve">  存货</t>
  </si>
  <si>
    <t>　其他应交款</t>
  </si>
  <si>
    <t xml:space="preserve">  其中：原材料</t>
  </si>
  <si>
    <t xml:space="preserve">  应付利息</t>
  </si>
  <si>
    <t xml:space="preserve">        库存商品</t>
  </si>
  <si>
    <t xml:space="preserve">  应付股利</t>
  </si>
  <si>
    <t xml:space="preserve">  一年内到期的非流动性资产</t>
  </si>
  <si>
    <t xml:space="preserve">  其他应付款</t>
  </si>
  <si>
    <t xml:space="preserve">  其他流动资产</t>
  </si>
  <si>
    <t xml:space="preserve">  一年内到期的非流动负债</t>
  </si>
  <si>
    <t>流动资产合计</t>
  </si>
  <si>
    <t xml:space="preserve">  其他流动负债</t>
  </si>
  <si>
    <t>非流动资产</t>
  </si>
  <si>
    <t>流动负债合计</t>
  </si>
  <si>
    <t xml:space="preserve">  可供出售金融资产</t>
  </si>
  <si>
    <t>非流动负债：</t>
  </si>
  <si>
    <t xml:space="preserve">  持有至到期投资</t>
  </si>
  <si>
    <t xml:space="preserve">  长期借款</t>
  </si>
  <si>
    <t xml:space="preserve">  长期应收款</t>
  </si>
  <si>
    <t xml:space="preserve">  应付债券</t>
  </si>
  <si>
    <t xml:space="preserve">  长期股权投资</t>
  </si>
  <si>
    <t xml:space="preserve">  长期应付款</t>
  </si>
  <si>
    <t xml:space="preserve">  投资性房地产</t>
  </si>
  <si>
    <t xml:space="preserve">  专项应付款</t>
  </si>
  <si>
    <t xml:space="preserve">  固定资产原价</t>
  </si>
  <si>
    <t xml:space="preserve">  预计负债</t>
  </si>
  <si>
    <t xml:space="preserve">  减：累计折旧</t>
  </si>
  <si>
    <t xml:space="preserve">  递延所得税负债</t>
  </si>
  <si>
    <t xml:space="preserve">  固定资产净值</t>
  </si>
  <si>
    <t xml:space="preserve">  其他非流动负债</t>
  </si>
  <si>
    <t xml:space="preserve">  减：固定资产减值准备</t>
  </si>
  <si>
    <t>非流动负债合计</t>
  </si>
  <si>
    <t xml:space="preserve">  固定资产净额</t>
  </si>
  <si>
    <t>负债合计</t>
  </si>
  <si>
    <t xml:space="preserve">  在建工程</t>
  </si>
  <si>
    <t>所有者权益</t>
  </si>
  <si>
    <t xml:space="preserve">  工程物资</t>
  </si>
  <si>
    <t xml:space="preserve">  实收资本</t>
  </si>
  <si>
    <t xml:space="preserve">  固定资产清理</t>
  </si>
  <si>
    <t xml:space="preserve">  资本公积</t>
  </si>
  <si>
    <t xml:space="preserve">  生产性生物资产</t>
  </si>
  <si>
    <t xml:space="preserve">    减：库存股</t>
  </si>
  <si>
    <t xml:space="preserve">  油气资产</t>
  </si>
  <si>
    <t xml:space="preserve">  盈余公积</t>
  </si>
  <si>
    <t xml:space="preserve">  无形资产</t>
  </si>
  <si>
    <t xml:space="preserve">  其中：法定盈余公积</t>
  </si>
  <si>
    <t xml:space="preserve">  开发支出</t>
  </si>
  <si>
    <t xml:space="preserve">  未分配利润</t>
  </si>
  <si>
    <t xml:space="preserve">  商誉</t>
  </si>
  <si>
    <t xml:space="preserve">  少数股东权益</t>
  </si>
  <si>
    <t xml:space="preserve">  长期待摊费用</t>
  </si>
  <si>
    <t>所有者权益合计</t>
  </si>
  <si>
    <t xml:space="preserve">  递延所得税资产</t>
  </si>
  <si>
    <t xml:space="preserve">  其他非流动资产</t>
  </si>
  <si>
    <t>非流动资产合计</t>
  </si>
  <si>
    <t xml:space="preserve">   资产合计</t>
  </si>
  <si>
    <t>负债及所有者权益合计</t>
  </si>
  <si>
    <t xml:space="preserve">    复核人：</t>
  </si>
  <si>
    <t>制表：</t>
  </si>
  <si>
    <t>利　润　表</t>
  </si>
  <si>
    <t>金额：元</t>
  </si>
  <si>
    <t>项　　　目</t>
  </si>
  <si>
    <t>本年累计金额</t>
  </si>
  <si>
    <t>本月金额</t>
  </si>
  <si>
    <t>一、营业收入</t>
  </si>
  <si>
    <t>　　减：营业成本</t>
  </si>
  <si>
    <t>　　　　营业税金及附加</t>
  </si>
  <si>
    <t>　　　　　其中：消费税</t>
  </si>
  <si>
    <t>　　　　　　　　营业税</t>
  </si>
  <si>
    <t>　　　　　　　　城市建设维护税</t>
  </si>
  <si>
    <t>　　　　　　　　资源税</t>
  </si>
  <si>
    <t>　　　　　　　　土地增值税</t>
  </si>
  <si>
    <t>　　　　　　　　城镇土地使用税、房产税、车船税、印花税</t>
  </si>
  <si>
    <t>　　　　　　　　教育费附加、矿产资源补偿费、排污费</t>
  </si>
  <si>
    <t>　　　　销售费用</t>
  </si>
  <si>
    <t>　　　　　其中：商品维修费</t>
  </si>
  <si>
    <t>　　　　　　　　广告费和业务宣传费</t>
  </si>
  <si>
    <t>　　　　管理费用</t>
  </si>
  <si>
    <t>　　　　　其中：开办费</t>
  </si>
  <si>
    <t>　　　　　　　　业务招待费</t>
  </si>
  <si>
    <t>　　　　　　　　研究费用</t>
  </si>
  <si>
    <t>　　　　财务费用</t>
  </si>
  <si>
    <t>　　　　　其中：利息费用（收入以“－”号填列）</t>
  </si>
  <si>
    <t>　　　　加：投资收益（亏损以“－”号填列）</t>
  </si>
  <si>
    <t>二、营业利润（亏损以“－”号填列）</t>
  </si>
  <si>
    <t>　　加：营业外收入</t>
  </si>
  <si>
    <t>　　　　　其中：政府补助收入</t>
  </si>
  <si>
    <t>　　减：营业外支出</t>
  </si>
  <si>
    <t>　　　　　其中：坏账损失</t>
  </si>
  <si>
    <t>　　　　　　　　无法收回的长期债券投资损失</t>
  </si>
  <si>
    <t>　　　　　　　　无法收回的长期股权投资损失</t>
  </si>
  <si>
    <t>　　　　　　　　自然灾害等不可抗力因素造成的损失</t>
  </si>
  <si>
    <t>　　　　　　　　税收滞纳金</t>
  </si>
  <si>
    <t>三、利润总额（亏损以“－”号填列）</t>
  </si>
  <si>
    <t>　　减：所得税费用</t>
  </si>
  <si>
    <t>四、净利润（净亏损以“－”号填列）</t>
  </si>
  <si>
    <t>现金流量表</t>
  </si>
  <si>
    <r>
      <t>报表时期：2017年</t>
    </r>
    <r>
      <rPr>
        <sz val="10"/>
        <rFont val="宋体"/>
        <family val="0"/>
      </rPr>
      <t>12</t>
    </r>
    <r>
      <rPr>
        <sz val="10"/>
        <rFont val="宋体"/>
        <family val="0"/>
      </rPr>
      <t>月31日</t>
    </r>
  </si>
  <si>
    <t xml:space="preserve">                      　　　　　　　　　　　　　　　　　　　　　      会工（商）03表</t>
  </si>
  <si>
    <t>单位：山西嘉和苑物业管理有限公司         　　　　　　　　　　　　      　　　单位：元</t>
  </si>
  <si>
    <t>项    目</t>
  </si>
  <si>
    <t>本月累计金额</t>
  </si>
  <si>
    <t>一、经营活动产生的现金流量</t>
  </si>
  <si>
    <t>　　销售产成品、商品、提供劳务收到的现金</t>
  </si>
  <si>
    <t>　　收到的其他与经营活动有关的现金</t>
  </si>
  <si>
    <t>　　购买原材料、商品、接受劳务支付的现金</t>
  </si>
  <si>
    <t>　　支付给职工薪酬</t>
  </si>
  <si>
    <t>　　支付的税费</t>
  </si>
  <si>
    <t>　　支付的其他与经营活动有关的现金</t>
  </si>
  <si>
    <t>　　经营活动产生的现金流量净额</t>
  </si>
  <si>
    <t>二、投资活动产生的现金流量</t>
  </si>
  <si>
    <t>　　收回短期投资、长期债券投资和长期股权投资收到的现金</t>
  </si>
  <si>
    <t>　　取得投资收益收到的现金</t>
  </si>
  <si>
    <t>　　处置固定资产、无形资产和其他非流动资产收回的现金净额</t>
  </si>
  <si>
    <t>　　短期投资、长期债券投资和长期股权投资支付的现金</t>
  </si>
  <si>
    <t>　　购建固定资产、无形资产和其他非流动资产支付的现金</t>
  </si>
  <si>
    <t>　　投资活动产生的现金流量净额</t>
  </si>
  <si>
    <t>三、筹资活动产生的现金流量</t>
  </si>
  <si>
    <t>　　取得借款收到的现金</t>
  </si>
  <si>
    <t>　　吸收投资者投资收到的现金</t>
  </si>
  <si>
    <t>　　偿还借款本金支付的现金</t>
  </si>
  <si>
    <t>　　偿还借款利息支付的现金</t>
  </si>
  <si>
    <t>　　分配利润支付的现金</t>
  </si>
  <si>
    <t>　　筹资活动产生的现金流量净额</t>
  </si>
  <si>
    <t>四、现金净增加额</t>
  </si>
  <si>
    <t>　　加：期初现金余额</t>
  </si>
  <si>
    <t>五、期末现金余额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</si>
</sst>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0_);[Red]\(#,##0.00\)"/>
    <numFmt numFmtId="179" formatCode="#,##0.00_ "/>
    <numFmt numFmtId="180" formatCode="yyyy&quot;年&quot;m&quot;月&quot;d&quot;日&quot;;@"/>
  </numFmts>
  <fonts count="41"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9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2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21"/>
      <name val="宋体"/>
      <family val="0"/>
    </font>
    <font>
      <b/>
      <sz val="11"/>
      <color indexed="21"/>
      <name val="宋体"/>
      <family val="0"/>
    </font>
    <font>
      <u val="single"/>
      <sz val="10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21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1" fillId="0" borderId="0" applyFont="0" applyFill="0" applyBorder="0" applyAlignment="0" applyProtection="0"/>
    <xf numFmtId="0" fontId="27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43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65" applyFont="1" applyBorder="1" applyAlignment="1">
      <alignment horizontal="center" vertical="center"/>
      <protection/>
    </xf>
    <xf numFmtId="0" fontId="0" fillId="0" borderId="0" xfId="65" applyFont="1" applyBorder="1" applyAlignment="1">
      <alignment horizontal="center" vertical="center"/>
      <protection/>
    </xf>
    <xf numFmtId="0" fontId="0" fillId="0" borderId="0" xfId="65" applyFont="1" applyBorder="1" applyAlignment="1">
      <alignment vertical="center"/>
      <protection/>
    </xf>
    <xf numFmtId="176" fontId="1" fillId="0" borderId="0" xfId="65" applyNumberFormat="1" applyBorder="1" applyAlignment="1">
      <alignment horizontal="center" vertical="center"/>
      <protection/>
    </xf>
    <xf numFmtId="0" fontId="0" fillId="0" borderId="10" xfId="65" applyFont="1" applyBorder="1" applyAlignment="1">
      <alignment horizontal="left" vertical="center"/>
      <protection/>
    </xf>
    <xf numFmtId="0" fontId="0" fillId="0" borderId="11" xfId="65" applyFont="1" applyBorder="1" applyAlignment="1">
      <alignment horizontal="center" vertical="center" shrinkToFit="1"/>
      <protection/>
    </xf>
    <xf numFmtId="0" fontId="0" fillId="0" borderId="11" xfId="65" applyFont="1" applyBorder="1" applyAlignment="1">
      <alignment horizontal="center" vertical="center" wrapText="1"/>
      <protection/>
    </xf>
    <xf numFmtId="0" fontId="0" fillId="0" borderId="11" xfId="65" applyFont="1" applyBorder="1" applyAlignment="1">
      <alignment horizontal="center" vertical="center"/>
      <protection/>
    </xf>
    <xf numFmtId="176" fontId="0" fillId="0" borderId="11" xfId="65" applyNumberFormat="1" applyFont="1" applyBorder="1" applyAlignment="1">
      <alignment horizontal="center" vertical="center"/>
      <protection/>
    </xf>
    <xf numFmtId="0" fontId="0" fillId="0" borderId="11" xfId="65" applyFont="1" applyBorder="1" applyAlignment="1">
      <alignment vertical="center" shrinkToFit="1"/>
      <protection/>
    </xf>
    <xf numFmtId="177" fontId="0" fillId="0" borderId="11" xfId="65" applyNumberFormat="1" applyFont="1" applyBorder="1" applyAlignment="1">
      <alignment horizontal="center" vertical="center"/>
      <protection/>
    </xf>
    <xf numFmtId="0" fontId="0" fillId="0" borderId="11" xfId="65" applyFont="1" applyBorder="1" applyAlignment="1">
      <alignment horizontal="left" vertical="center" shrinkToFit="1"/>
      <protection/>
    </xf>
    <xf numFmtId="0" fontId="0" fillId="0" borderId="0" xfId="65" applyFont="1">
      <alignment vertical="center"/>
      <protection/>
    </xf>
    <xf numFmtId="176" fontId="0" fillId="0" borderId="11" xfId="65" applyNumberFormat="1" applyFont="1" applyBorder="1">
      <alignment vertical="center"/>
      <protection/>
    </xf>
    <xf numFmtId="177" fontId="3" fillId="0" borderId="0" xfId="65" applyNumberFormat="1" applyFont="1">
      <alignment vertical="center"/>
      <protection/>
    </xf>
    <xf numFmtId="177" fontId="0" fillId="0" borderId="0" xfId="65" applyNumberFormat="1" applyFont="1">
      <alignment vertical="center"/>
      <protection/>
    </xf>
    <xf numFmtId="176" fontId="0" fillId="0" borderId="0" xfId="65" applyNumberFormat="1" applyFont="1">
      <alignment vertical="center"/>
      <protection/>
    </xf>
    <xf numFmtId="0" fontId="0" fillId="0" borderId="0" xfId="65" applyFont="1" applyAlignment="1">
      <alignment vertical="center" shrinkToFit="1"/>
      <protection/>
    </xf>
    <xf numFmtId="177" fontId="0" fillId="0" borderId="0" xfId="65" applyNumberFormat="1" applyFont="1" applyAlignment="1">
      <alignment horizontal="right" vertical="center"/>
      <protection/>
    </xf>
    <xf numFmtId="177" fontId="1" fillId="0" borderId="0" xfId="65" applyNumberFormat="1">
      <alignment vertical="center"/>
      <protection/>
    </xf>
    <xf numFmtId="178" fontId="0" fillId="0" borderId="0" xfId="0" applyNumberFormat="1" applyAlignment="1">
      <alignment/>
    </xf>
    <xf numFmtId="0" fontId="2" fillId="0" borderId="0" xfId="65" applyFont="1" applyAlignment="1">
      <alignment horizontal="center" vertical="center"/>
      <protection/>
    </xf>
    <xf numFmtId="57" fontId="0" fillId="0" borderId="0" xfId="65" applyNumberFormat="1" applyFont="1" applyAlignment="1">
      <alignment horizontal="center" vertical="center"/>
      <protection/>
    </xf>
    <xf numFmtId="0" fontId="0" fillId="0" borderId="0" xfId="65" applyNumberFormat="1" applyFont="1" applyAlignment="1">
      <alignment horizontal="center" vertical="center"/>
      <protection/>
    </xf>
    <xf numFmtId="0" fontId="1" fillId="0" borderId="0" xfId="65">
      <alignment vertical="center"/>
      <protection/>
    </xf>
    <xf numFmtId="178" fontId="1" fillId="0" borderId="0" xfId="65" applyNumberFormat="1">
      <alignment vertical="center"/>
      <protection/>
    </xf>
    <xf numFmtId="178" fontId="0" fillId="0" borderId="0" xfId="65" applyNumberFormat="1" applyFont="1">
      <alignment vertical="center"/>
      <protection/>
    </xf>
    <xf numFmtId="178" fontId="0" fillId="0" borderId="11" xfId="65" applyNumberFormat="1" applyFont="1" applyBorder="1" applyAlignment="1">
      <alignment horizontal="center" vertical="center"/>
      <protection/>
    </xf>
    <xf numFmtId="0" fontId="0" fillId="0" borderId="11" xfId="65" applyFont="1" applyBorder="1">
      <alignment vertical="center"/>
      <protection/>
    </xf>
    <xf numFmtId="178" fontId="0" fillId="0" borderId="11" xfId="65" applyNumberFormat="1" applyFont="1" applyBorder="1">
      <alignment vertical="center"/>
      <protection/>
    </xf>
    <xf numFmtId="179" fontId="0" fillId="0" borderId="11" xfId="65" applyNumberFormat="1" applyFont="1" applyBorder="1">
      <alignment vertical="center"/>
      <protection/>
    </xf>
    <xf numFmtId="0" fontId="4" fillId="0" borderId="0" xfId="65" applyFont="1" applyAlignment="1">
      <alignment horizontal="center" vertical="center"/>
      <protection/>
    </xf>
    <xf numFmtId="178" fontId="0" fillId="0" borderId="0" xfId="65" applyNumberFormat="1" applyFont="1" applyBorder="1" applyAlignment="1">
      <alignment vertical="center"/>
      <protection/>
    </xf>
    <xf numFmtId="180" fontId="0" fillId="0" borderId="10" xfId="65" applyNumberFormat="1" applyFont="1" applyBorder="1" applyAlignment="1">
      <alignment horizontal="center" vertical="center"/>
      <protection/>
    </xf>
    <xf numFmtId="0" fontId="0" fillId="0" borderId="0" xfId="65" applyFont="1" applyAlignment="1">
      <alignment horizontal="center" vertical="center"/>
      <protection/>
    </xf>
    <xf numFmtId="178" fontId="0" fillId="0" borderId="0" xfId="65" applyNumberFormat="1" applyFont="1" applyAlignment="1">
      <alignment horizontal="center" vertical="center"/>
      <protection/>
    </xf>
    <xf numFmtId="0" fontId="3" fillId="0" borderId="11" xfId="65" applyFont="1" applyBorder="1" applyAlignment="1">
      <alignment horizontal="center" vertical="center"/>
      <protection/>
    </xf>
    <xf numFmtId="177" fontId="3" fillId="0" borderId="11" xfId="65" applyNumberFormat="1" applyFont="1" applyBorder="1" applyAlignment="1">
      <alignment horizontal="center" vertical="center" wrapText="1"/>
      <protection/>
    </xf>
    <xf numFmtId="178" fontId="3" fillId="0" borderId="11" xfId="65" applyNumberFormat="1" applyFont="1" applyBorder="1" applyAlignment="1">
      <alignment horizontal="center" vertical="center"/>
      <protection/>
    </xf>
    <xf numFmtId="0" fontId="3" fillId="0" borderId="11" xfId="65" applyFont="1" applyBorder="1" applyAlignment="1">
      <alignment horizontal="center" vertical="center" wrapText="1"/>
      <protection/>
    </xf>
    <xf numFmtId="0" fontId="3" fillId="0" borderId="11" xfId="65" applyFont="1" applyBorder="1">
      <alignment vertical="center"/>
      <protection/>
    </xf>
    <xf numFmtId="178" fontId="3" fillId="0" borderId="11" xfId="65" applyNumberFormat="1" applyFont="1" applyBorder="1">
      <alignment vertical="center"/>
      <protection/>
    </xf>
    <xf numFmtId="0" fontId="3" fillId="0" borderId="11" xfId="65" applyFont="1" applyBorder="1" applyAlignment="1">
      <alignment horizontal="left" vertical="center"/>
      <protection/>
    </xf>
    <xf numFmtId="178" fontId="3" fillId="0" borderId="0" xfId="65" applyNumberFormat="1" applyFont="1">
      <alignment vertical="center"/>
      <protection/>
    </xf>
    <xf numFmtId="0" fontId="3" fillId="0" borderId="11" xfId="65" applyFont="1" applyBorder="1" applyAlignment="1">
      <alignment vertical="center" shrinkToFit="1"/>
      <protection/>
    </xf>
    <xf numFmtId="179" fontId="3" fillId="0" borderId="11" xfId="65" applyNumberFormat="1" applyFont="1" applyBorder="1">
      <alignment vertical="center"/>
      <protection/>
    </xf>
    <xf numFmtId="178" fontId="5" fillId="0" borderId="11" xfId="65" applyNumberFormat="1" applyFont="1" applyBorder="1">
      <alignment vertical="center"/>
      <protection/>
    </xf>
    <xf numFmtId="0" fontId="3" fillId="0" borderId="0" xfId="65" applyFont="1" applyBorder="1">
      <alignment vertical="center"/>
      <protection/>
    </xf>
    <xf numFmtId="0" fontId="3" fillId="0" borderId="0" xfId="65" applyFont="1" applyBorder="1" applyAlignment="1">
      <alignment horizontal="center" vertical="center"/>
      <protection/>
    </xf>
    <xf numFmtId="178" fontId="3" fillId="0" borderId="0" xfId="65" applyNumberFormat="1" applyFont="1" applyBorder="1">
      <alignment vertical="center"/>
      <protection/>
    </xf>
    <xf numFmtId="0" fontId="3" fillId="0" borderId="0" xfId="65" applyFont="1" applyAlignment="1">
      <alignment horizontal="center" vertical="center"/>
      <protection/>
    </xf>
    <xf numFmtId="178" fontId="3" fillId="0" borderId="0" xfId="65" applyNumberFormat="1" applyFont="1" applyAlignment="1">
      <alignment horizontal="right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千位分隔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E0E0E0"/>
      <rgbColor rgb="00339966"/>
      <rgbColor rgb="00A7A6AA"/>
      <rgbColor rgb="00D4D0C8"/>
      <rgbColor rgb="00808080"/>
      <rgbColor rgb="00C0C0C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G35" sqref="G35"/>
    </sheetView>
  </sheetViews>
  <sheetFormatPr defaultColWidth="8.8515625" defaultRowHeight="12"/>
  <cols>
    <col min="1" max="1" width="15.57421875" style="0" customWidth="1"/>
    <col min="2" max="2" width="6.00390625" style="0" customWidth="1"/>
    <col min="3" max="4" width="12.7109375" style="22" customWidth="1"/>
    <col min="5" max="5" width="17.8515625" style="0" customWidth="1"/>
    <col min="6" max="6" width="5.7109375" style="0" customWidth="1"/>
    <col min="7" max="8" width="12.7109375" style="22" customWidth="1"/>
  </cols>
  <sheetData>
    <row r="1" spans="1:8" ht="25.5">
      <c r="A1" s="33" t="s">
        <v>0</v>
      </c>
      <c r="B1" s="33"/>
      <c r="C1" s="33"/>
      <c r="D1" s="33"/>
      <c r="E1" s="33"/>
      <c r="F1" s="33"/>
      <c r="G1" s="33"/>
      <c r="H1" s="33"/>
    </row>
    <row r="2" spans="1:8" ht="14.25" customHeight="1">
      <c r="A2" s="4" t="s">
        <v>1</v>
      </c>
      <c r="B2" s="4"/>
      <c r="C2" s="34"/>
      <c r="D2" s="35">
        <v>43100</v>
      </c>
      <c r="E2" s="35"/>
      <c r="F2" s="36"/>
      <c r="G2" s="37"/>
      <c r="H2" s="37" t="s">
        <v>2</v>
      </c>
    </row>
    <row r="3" spans="1:8" ht="18.75" customHeight="1">
      <c r="A3" s="38" t="s">
        <v>3</v>
      </c>
      <c r="B3" s="39" t="s">
        <v>4</v>
      </c>
      <c r="C3" s="40" t="s">
        <v>5</v>
      </c>
      <c r="D3" s="40" t="s">
        <v>6</v>
      </c>
      <c r="E3" s="38" t="s">
        <v>7</v>
      </c>
      <c r="F3" s="41" t="s">
        <v>4</v>
      </c>
      <c r="G3" s="40" t="s">
        <v>5</v>
      </c>
      <c r="H3" s="40" t="s">
        <v>6</v>
      </c>
    </row>
    <row r="4" spans="1:8" ht="14.25" customHeight="1">
      <c r="A4" s="42" t="s">
        <v>8</v>
      </c>
      <c r="B4" s="38">
        <v>1</v>
      </c>
      <c r="C4" s="43"/>
      <c r="D4" s="43"/>
      <c r="E4" s="44" t="s">
        <v>9</v>
      </c>
      <c r="F4" s="38">
        <v>41</v>
      </c>
      <c r="G4" s="43"/>
      <c r="H4" s="43"/>
    </row>
    <row r="5" spans="1:8" ht="14.25" customHeight="1">
      <c r="A5" s="42" t="s">
        <v>10</v>
      </c>
      <c r="B5" s="38">
        <v>2</v>
      </c>
      <c r="C5" s="43"/>
      <c r="D5" s="43"/>
      <c r="E5" s="42" t="s">
        <v>11</v>
      </c>
      <c r="F5" s="38">
        <v>42</v>
      </c>
      <c r="G5" s="43"/>
      <c r="H5" s="43"/>
    </row>
    <row r="6" spans="1:8" ht="14.25" customHeight="1">
      <c r="A6" s="42" t="s">
        <v>12</v>
      </c>
      <c r="B6" s="38">
        <v>3</v>
      </c>
      <c r="C6" s="45">
        <v>2306404.78</v>
      </c>
      <c r="D6" s="43">
        <v>2247709.12</v>
      </c>
      <c r="E6" s="42" t="s">
        <v>13</v>
      </c>
      <c r="F6" s="38">
        <v>43</v>
      </c>
      <c r="G6" s="43"/>
      <c r="H6" s="43"/>
    </row>
    <row r="7" spans="1:8" ht="14.25" customHeight="1">
      <c r="A7" s="42" t="s">
        <v>13</v>
      </c>
      <c r="B7" s="38">
        <v>4</v>
      </c>
      <c r="C7" s="43"/>
      <c r="D7" s="43"/>
      <c r="E7" s="42" t="s">
        <v>14</v>
      </c>
      <c r="F7" s="38">
        <v>44</v>
      </c>
      <c r="G7" s="43"/>
      <c r="H7" s="43"/>
    </row>
    <row r="8" spans="1:8" ht="14.25" customHeight="1">
      <c r="A8" s="42" t="s">
        <v>15</v>
      </c>
      <c r="B8" s="38">
        <v>5</v>
      </c>
      <c r="C8" s="43"/>
      <c r="D8" s="43"/>
      <c r="E8" s="42" t="s">
        <v>16</v>
      </c>
      <c r="F8" s="38">
        <v>45</v>
      </c>
      <c r="G8" s="45"/>
      <c r="H8" s="43">
        <v>9450</v>
      </c>
    </row>
    <row r="9" spans="1:8" ht="14.25" customHeight="1">
      <c r="A9" s="42" t="s">
        <v>17</v>
      </c>
      <c r="B9" s="38">
        <v>6</v>
      </c>
      <c r="C9" s="43"/>
      <c r="D9" s="43">
        <v>50000</v>
      </c>
      <c r="E9" s="42" t="s">
        <v>18</v>
      </c>
      <c r="F9" s="38">
        <v>46</v>
      </c>
      <c r="G9" s="43"/>
      <c r="H9" s="43"/>
    </row>
    <row r="10" spans="1:8" ht="14.25" customHeight="1">
      <c r="A10" s="42" t="s">
        <v>19</v>
      </c>
      <c r="B10" s="38">
        <v>7</v>
      </c>
      <c r="C10" s="43"/>
      <c r="D10" s="43"/>
      <c r="E10" s="42" t="s">
        <v>20</v>
      </c>
      <c r="F10" s="38">
        <v>47</v>
      </c>
      <c r="G10" s="43"/>
      <c r="H10" s="43">
        <v>55000</v>
      </c>
    </row>
    <row r="11" spans="1:8" ht="14.25" customHeight="1">
      <c r="A11" s="42" t="s">
        <v>21</v>
      </c>
      <c r="B11" s="38">
        <v>8</v>
      </c>
      <c r="C11" s="43"/>
      <c r="D11" s="43"/>
      <c r="E11" s="42" t="s">
        <v>22</v>
      </c>
      <c r="F11" s="38">
        <v>48</v>
      </c>
      <c r="G11" s="43"/>
      <c r="H11" s="43"/>
    </row>
    <row r="12" spans="1:8" ht="14.25" customHeight="1">
      <c r="A12" s="42" t="s">
        <v>23</v>
      </c>
      <c r="B12" s="38">
        <v>9</v>
      </c>
      <c r="C12" s="43"/>
      <c r="D12" s="43"/>
      <c r="E12" s="42" t="s">
        <v>24</v>
      </c>
      <c r="F12" s="38">
        <v>49</v>
      </c>
      <c r="G12" s="43"/>
      <c r="H12" s="43"/>
    </row>
    <row r="13" spans="1:8" ht="14.25" customHeight="1">
      <c r="A13" s="42" t="s">
        <v>25</v>
      </c>
      <c r="B13" s="38">
        <v>10</v>
      </c>
      <c r="C13" s="43">
        <v>147090</v>
      </c>
      <c r="D13" s="43">
        <v>129860</v>
      </c>
      <c r="E13" s="42" t="s">
        <v>26</v>
      </c>
      <c r="F13" s="38">
        <v>50</v>
      </c>
      <c r="G13" s="43">
        <v>41677.61</v>
      </c>
      <c r="H13" s="43">
        <v>38097.44</v>
      </c>
    </row>
    <row r="14" spans="1:8" ht="14.25" customHeight="1">
      <c r="A14" s="42" t="s">
        <v>27</v>
      </c>
      <c r="B14" s="38">
        <v>11</v>
      </c>
      <c r="C14" s="43">
        <v>40841.6</v>
      </c>
      <c r="D14" s="43">
        <v>67574.98</v>
      </c>
      <c r="E14" s="42" t="s">
        <v>28</v>
      </c>
      <c r="F14" s="38">
        <v>51</v>
      </c>
      <c r="G14" s="43"/>
      <c r="H14" s="43"/>
    </row>
    <row r="15" spans="1:8" ht="14.25" customHeight="1">
      <c r="A15" s="42" t="s">
        <v>29</v>
      </c>
      <c r="B15" s="38">
        <v>12</v>
      </c>
      <c r="C15" s="43"/>
      <c r="D15" s="43"/>
      <c r="E15" s="42" t="s">
        <v>30</v>
      </c>
      <c r="F15" s="38">
        <v>52</v>
      </c>
      <c r="G15" s="43"/>
      <c r="H15" s="43"/>
    </row>
    <row r="16" spans="1:8" ht="14.25" customHeight="1">
      <c r="A16" s="42" t="s">
        <v>31</v>
      </c>
      <c r="B16" s="38">
        <v>13</v>
      </c>
      <c r="C16" s="43"/>
      <c r="D16" s="43"/>
      <c r="E16" s="42" t="s">
        <v>32</v>
      </c>
      <c r="F16" s="38">
        <v>53</v>
      </c>
      <c r="G16" s="43"/>
      <c r="H16" s="43"/>
    </row>
    <row r="17" spans="1:8" ht="14.25" customHeight="1">
      <c r="A17" s="46" t="s">
        <v>33</v>
      </c>
      <c r="B17" s="38">
        <v>14</v>
      </c>
      <c r="C17" s="43"/>
      <c r="D17" s="43"/>
      <c r="E17" s="42" t="s">
        <v>34</v>
      </c>
      <c r="F17" s="38">
        <v>54</v>
      </c>
      <c r="G17" s="43">
        <v>1646405.96</v>
      </c>
      <c r="H17" s="43">
        <v>1641679.31</v>
      </c>
    </row>
    <row r="18" spans="1:8" ht="14.25" customHeight="1">
      <c r="A18" s="42" t="s">
        <v>35</v>
      </c>
      <c r="B18" s="38">
        <v>15</v>
      </c>
      <c r="C18" s="43"/>
      <c r="D18" s="43"/>
      <c r="E18" s="46" t="s">
        <v>36</v>
      </c>
      <c r="F18" s="38">
        <v>55</v>
      </c>
      <c r="G18" s="43"/>
      <c r="H18" s="43"/>
    </row>
    <row r="19" spans="1:8" ht="14.25" customHeight="1">
      <c r="A19" s="38" t="s">
        <v>37</v>
      </c>
      <c r="B19" s="38">
        <v>16</v>
      </c>
      <c r="C19" s="43">
        <f>SUM(C6:C18)</f>
        <v>2494336.38</v>
      </c>
      <c r="D19" s="43">
        <f>SUM(D6:D18)</f>
        <v>2495144.1</v>
      </c>
      <c r="E19" s="42" t="s">
        <v>38</v>
      </c>
      <c r="F19" s="38">
        <v>56</v>
      </c>
      <c r="G19" s="43"/>
      <c r="H19" s="43"/>
    </row>
    <row r="20" spans="1:8" ht="14.25" customHeight="1">
      <c r="A20" s="42" t="s">
        <v>39</v>
      </c>
      <c r="B20" s="38">
        <v>17</v>
      </c>
      <c r="C20" s="43"/>
      <c r="D20" s="43"/>
      <c r="E20" s="38" t="s">
        <v>40</v>
      </c>
      <c r="F20" s="38">
        <v>57</v>
      </c>
      <c r="G20" s="43">
        <f>SUM(G5:G19)</f>
        <v>1688083.57</v>
      </c>
      <c r="H20" s="43">
        <f>SUM(H8:H19)</f>
        <v>1744226.75</v>
      </c>
    </row>
    <row r="21" spans="1:8" ht="14.25" customHeight="1">
      <c r="A21" s="42" t="s">
        <v>41</v>
      </c>
      <c r="B21" s="38">
        <v>18</v>
      </c>
      <c r="C21" s="43"/>
      <c r="D21" s="43"/>
      <c r="E21" s="42" t="s">
        <v>42</v>
      </c>
      <c r="F21" s="38">
        <v>58</v>
      </c>
      <c r="G21" s="43"/>
      <c r="H21" s="43"/>
    </row>
    <row r="22" spans="1:8" ht="14.25" customHeight="1">
      <c r="A22" s="42" t="s">
        <v>43</v>
      </c>
      <c r="B22" s="38">
        <v>19</v>
      </c>
      <c r="C22" s="43"/>
      <c r="D22" s="43"/>
      <c r="E22" s="42" t="s">
        <v>44</v>
      </c>
      <c r="F22" s="38">
        <v>59</v>
      </c>
      <c r="G22" s="43"/>
      <c r="H22" s="43"/>
    </row>
    <row r="23" spans="1:8" ht="14.25" customHeight="1">
      <c r="A23" s="42" t="s">
        <v>45</v>
      </c>
      <c r="B23" s="38">
        <v>20</v>
      </c>
      <c r="C23" s="43"/>
      <c r="D23" s="43"/>
      <c r="E23" s="42" t="s">
        <v>46</v>
      </c>
      <c r="F23" s="38">
        <v>60</v>
      </c>
      <c r="G23" s="43"/>
      <c r="H23" s="43"/>
    </row>
    <row r="24" spans="1:8" ht="14.25" customHeight="1">
      <c r="A24" s="42" t="s">
        <v>47</v>
      </c>
      <c r="B24" s="38">
        <v>21</v>
      </c>
      <c r="C24" s="43"/>
      <c r="D24" s="43"/>
      <c r="E24" s="42" t="s">
        <v>48</v>
      </c>
      <c r="F24" s="38">
        <v>61</v>
      </c>
      <c r="G24" s="43"/>
      <c r="H24" s="43"/>
    </row>
    <row r="25" spans="1:8" ht="14.25" customHeight="1">
      <c r="A25" s="42" t="s">
        <v>49</v>
      </c>
      <c r="B25" s="38">
        <v>22</v>
      </c>
      <c r="C25" s="43"/>
      <c r="D25" s="43"/>
      <c r="E25" s="42" t="s">
        <v>50</v>
      </c>
      <c r="F25" s="38">
        <v>62</v>
      </c>
      <c r="G25" s="43"/>
      <c r="H25" s="43"/>
    </row>
    <row r="26" spans="1:8" ht="14.25" customHeight="1">
      <c r="A26" s="42" t="s">
        <v>51</v>
      </c>
      <c r="B26" s="38">
        <v>23</v>
      </c>
      <c r="C26" s="43">
        <v>383667.5</v>
      </c>
      <c r="D26" s="43">
        <v>355285</v>
      </c>
      <c r="E26" s="42" t="s">
        <v>52</v>
      </c>
      <c r="F26" s="38">
        <v>63</v>
      </c>
      <c r="G26" s="43"/>
      <c r="H26" s="43"/>
    </row>
    <row r="27" spans="1:8" ht="14.25" customHeight="1">
      <c r="A27" s="42" t="s">
        <v>53</v>
      </c>
      <c r="B27" s="38">
        <v>24</v>
      </c>
      <c r="C27" s="43">
        <v>217056.39</v>
      </c>
      <c r="D27" s="43">
        <v>152099.63</v>
      </c>
      <c r="E27" s="42" t="s">
        <v>54</v>
      </c>
      <c r="F27" s="38">
        <v>64</v>
      </c>
      <c r="G27" s="43"/>
      <c r="H27" s="43"/>
    </row>
    <row r="28" spans="1:8" ht="14.25" customHeight="1">
      <c r="A28" s="42" t="s">
        <v>55</v>
      </c>
      <c r="B28" s="38">
        <v>25</v>
      </c>
      <c r="C28" s="43">
        <f>C26-C27</f>
        <v>166611.11</v>
      </c>
      <c r="D28" s="43">
        <f>D26-D27</f>
        <v>203185.37</v>
      </c>
      <c r="E28" s="42" t="s">
        <v>56</v>
      </c>
      <c r="F28" s="38">
        <v>65</v>
      </c>
      <c r="G28" s="43"/>
      <c r="H28" s="43"/>
    </row>
    <row r="29" spans="1:8" ht="14.25" customHeight="1">
      <c r="A29" s="42" t="s">
        <v>57</v>
      </c>
      <c r="B29" s="38">
        <v>26</v>
      </c>
      <c r="C29" s="43"/>
      <c r="D29" s="43"/>
      <c r="E29" s="38" t="s">
        <v>58</v>
      </c>
      <c r="F29" s="38">
        <v>66</v>
      </c>
      <c r="G29" s="43"/>
      <c r="H29" s="43"/>
    </row>
    <row r="30" spans="1:8" ht="14.25" customHeight="1">
      <c r="A30" s="42" t="s">
        <v>59</v>
      </c>
      <c r="B30" s="38">
        <v>27</v>
      </c>
      <c r="C30" s="43"/>
      <c r="D30" s="43"/>
      <c r="E30" s="38" t="s">
        <v>60</v>
      </c>
      <c r="F30" s="38">
        <v>67</v>
      </c>
      <c r="G30" s="43">
        <f>SUM(G20:G29)</f>
        <v>1688083.57</v>
      </c>
      <c r="H30" s="43">
        <f>H20</f>
        <v>1744226.75</v>
      </c>
    </row>
    <row r="31" spans="1:8" ht="14.25" customHeight="1">
      <c r="A31" s="42" t="s">
        <v>61</v>
      </c>
      <c r="B31" s="38">
        <v>28</v>
      </c>
      <c r="C31" s="43"/>
      <c r="D31" s="43"/>
      <c r="E31" s="42" t="s">
        <v>62</v>
      </c>
      <c r="F31" s="38">
        <v>68</v>
      </c>
      <c r="G31" s="43"/>
      <c r="H31" s="43"/>
    </row>
    <row r="32" spans="1:8" ht="14.25" customHeight="1">
      <c r="A32" s="42" t="s">
        <v>63</v>
      </c>
      <c r="B32" s="38">
        <v>29</v>
      </c>
      <c r="C32" s="43"/>
      <c r="D32" s="43"/>
      <c r="E32" s="42" t="s">
        <v>64</v>
      </c>
      <c r="F32" s="38">
        <v>69</v>
      </c>
      <c r="G32" s="43">
        <v>1000000</v>
      </c>
      <c r="H32" s="43">
        <v>1000000</v>
      </c>
    </row>
    <row r="33" spans="1:8" ht="14.25" customHeight="1">
      <c r="A33" s="42" t="s">
        <v>65</v>
      </c>
      <c r="B33" s="38">
        <v>30</v>
      </c>
      <c r="C33" s="43"/>
      <c r="D33" s="43"/>
      <c r="E33" s="42" t="s">
        <v>66</v>
      </c>
      <c r="F33" s="38">
        <v>70</v>
      </c>
      <c r="G33" s="43"/>
      <c r="H33" s="43"/>
    </row>
    <row r="34" spans="1:8" ht="14.25" customHeight="1">
      <c r="A34" s="42" t="s">
        <v>67</v>
      </c>
      <c r="B34" s="38">
        <v>31</v>
      </c>
      <c r="C34" s="43"/>
      <c r="D34" s="43"/>
      <c r="E34" s="42" t="s">
        <v>68</v>
      </c>
      <c r="F34" s="38">
        <v>71</v>
      </c>
      <c r="G34" s="43"/>
      <c r="H34" s="43"/>
    </row>
    <row r="35" spans="1:8" ht="14.25" customHeight="1">
      <c r="A35" s="42" t="s">
        <v>69</v>
      </c>
      <c r="B35" s="38">
        <v>32</v>
      </c>
      <c r="C35" s="43"/>
      <c r="D35" s="43"/>
      <c r="E35" s="42" t="s">
        <v>70</v>
      </c>
      <c r="F35" s="38">
        <v>72</v>
      </c>
      <c r="G35" s="43"/>
      <c r="H35" s="43"/>
    </row>
    <row r="36" spans="1:8" ht="14.25" customHeight="1">
      <c r="A36" s="42" t="s">
        <v>71</v>
      </c>
      <c r="B36" s="38">
        <v>33</v>
      </c>
      <c r="C36" s="43"/>
      <c r="D36" s="43"/>
      <c r="E36" s="42" t="s">
        <v>72</v>
      </c>
      <c r="F36" s="38">
        <v>73</v>
      </c>
      <c r="G36" s="43"/>
      <c r="H36" s="43"/>
    </row>
    <row r="37" spans="1:8" ht="14.25" customHeight="1">
      <c r="A37" s="42" t="s">
        <v>73</v>
      </c>
      <c r="B37" s="38">
        <v>34</v>
      </c>
      <c r="C37" s="43"/>
      <c r="D37" s="43"/>
      <c r="E37" s="42" t="s">
        <v>74</v>
      </c>
      <c r="F37" s="38">
        <v>74</v>
      </c>
      <c r="G37" s="47">
        <v>-27136.08</v>
      </c>
      <c r="H37" s="47">
        <v>-45897.28</v>
      </c>
    </row>
    <row r="38" spans="1:8" ht="14.25" customHeight="1">
      <c r="A38" s="42" t="s">
        <v>75</v>
      </c>
      <c r="B38" s="38">
        <v>35</v>
      </c>
      <c r="C38" s="43"/>
      <c r="D38" s="43"/>
      <c r="E38" s="42" t="s">
        <v>76</v>
      </c>
      <c r="F38" s="38">
        <v>75</v>
      </c>
      <c r="G38" s="43"/>
      <c r="H38" s="48"/>
    </row>
    <row r="39" spans="1:8" ht="14.25" customHeight="1">
      <c r="A39" s="42" t="s">
        <v>77</v>
      </c>
      <c r="B39" s="38">
        <v>36</v>
      </c>
      <c r="C39" s="43"/>
      <c r="D39" s="43"/>
      <c r="E39" s="38" t="s">
        <v>78</v>
      </c>
      <c r="F39" s="38">
        <v>76</v>
      </c>
      <c r="G39" s="43">
        <f>SUM(G32:G38)</f>
        <v>972863.92</v>
      </c>
      <c r="H39" s="43">
        <f>SUM(H32:H38)</f>
        <v>954102.72</v>
      </c>
    </row>
    <row r="40" spans="1:8" ht="14.25" customHeight="1">
      <c r="A40" s="42" t="s">
        <v>79</v>
      </c>
      <c r="B40" s="38">
        <v>37</v>
      </c>
      <c r="C40" s="43"/>
      <c r="D40" s="43"/>
      <c r="E40" s="42"/>
      <c r="F40" s="38">
        <v>77</v>
      </c>
      <c r="G40" s="43"/>
      <c r="H40" s="43"/>
    </row>
    <row r="41" spans="1:8" ht="14.25" customHeight="1">
      <c r="A41" s="42" t="s">
        <v>80</v>
      </c>
      <c r="B41" s="38">
        <v>38</v>
      </c>
      <c r="C41" s="43"/>
      <c r="D41" s="43"/>
      <c r="E41" s="42"/>
      <c r="F41" s="38">
        <v>78</v>
      </c>
      <c r="G41" s="43"/>
      <c r="H41" s="43"/>
    </row>
    <row r="42" spans="1:8" ht="14.25" customHeight="1">
      <c r="A42" s="38" t="s">
        <v>81</v>
      </c>
      <c r="B42" s="38">
        <v>39</v>
      </c>
      <c r="C42" s="43">
        <f>C28</f>
        <v>166611.11</v>
      </c>
      <c r="D42" s="43">
        <f>D28</f>
        <v>203185.37</v>
      </c>
      <c r="E42" s="42"/>
      <c r="F42" s="38">
        <v>79</v>
      </c>
      <c r="G42" s="43"/>
      <c r="H42" s="43"/>
    </row>
    <row r="43" spans="1:8" ht="14.25" customHeight="1">
      <c r="A43" s="42" t="s">
        <v>82</v>
      </c>
      <c r="B43" s="38">
        <v>40</v>
      </c>
      <c r="C43" s="43">
        <f>C19+C42</f>
        <v>2660947.4899999998</v>
      </c>
      <c r="D43" s="43">
        <f>D19+D42</f>
        <v>2698329.47</v>
      </c>
      <c r="E43" s="42" t="s">
        <v>83</v>
      </c>
      <c r="F43" s="38">
        <v>80</v>
      </c>
      <c r="G43" s="43">
        <f>G30+G39</f>
        <v>2660947.49</v>
      </c>
      <c r="H43" s="43">
        <f>H30+H39</f>
        <v>2698329.4699999997</v>
      </c>
    </row>
    <row r="44" spans="1:8" ht="14.25" customHeight="1">
      <c r="A44" s="49" t="s">
        <v>84</v>
      </c>
      <c r="B44" s="50"/>
      <c r="C44" s="51"/>
      <c r="D44" s="51"/>
      <c r="E44" s="50" t="s">
        <v>85</v>
      </c>
      <c r="F44" s="52"/>
      <c r="G44" s="53"/>
      <c r="H44" s="45"/>
    </row>
  </sheetData>
  <sheetProtection/>
  <mergeCells count="2">
    <mergeCell ref="A1:H1"/>
    <mergeCell ref="D2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6">
      <selection activeCell="H32" sqref="H32"/>
    </sheetView>
  </sheetViews>
  <sheetFormatPr defaultColWidth="8.8515625" defaultRowHeight="12"/>
  <cols>
    <col min="1" max="1" width="50.8515625" style="0" customWidth="1"/>
    <col min="3" max="4" width="15.57421875" style="22" customWidth="1"/>
  </cols>
  <sheetData>
    <row r="1" spans="1:4" ht="20.25">
      <c r="A1" s="23" t="s">
        <v>86</v>
      </c>
      <c r="B1" s="23"/>
      <c r="C1" s="23"/>
      <c r="D1" s="23"/>
    </row>
    <row r="2" spans="1:4" ht="20.25" customHeight="1">
      <c r="A2" s="24">
        <v>43070</v>
      </c>
      <c r="B2" s="25"/>
      <c r="C2" s="25"/>
      <c r="D2" s="25"/>
    </row>
    <row r="3" spans="1:4" ht="16.5" customHeight="1">
      <c r="A3" s="4" t="s">
        <v>1</v>
      </c>
      <c r="B3" s="26"/>
      <c r="C3" s="27"/>
      <c r="D3" s="28" t="s">
        <v>87</v>
      </c>
    </row>
    <row r="4" spans="1:4" ht="16.5" customHeight="1">
      <c r="A4" s="9" t="s">
        <v>88</v>
      </c>
      <c r="B4" s="9" t="s">
        <v>4</v>
      </c>
      <c r="C4" s="29" t="s">
        <v>89</v>
      </c>
      <c r="D4" s="29" t="s">
        <v>90</v>
      </c>
    </row>
    <row r="5" spans="1:4" ht="16.5" customHeight="1">
      <c r="A5" s="30" t="s">
        <v>91</v>
      </c>
      <c r="B5" s="30"/>
      <c r="C5" s="31">
        <v>2805889.79</v>
      </c>
      <c r="D5" s="31">
        <v>958872.42</v>
      </c>
    </row>
    <row r="6" spans="1:4" ht="16.5" customHeight="1">
      <c r="A6" s="30" t="s">
        <v>92</v>
      </c>
      <c r="B6" s="30"/>
      <c r="C6" s="31">
        <v>2124790.83</v>
      </c>
      <c r="D6" s="31">
        <v>372213.81</v>
      </c>
    </row>
    <row r="7" spans="1:4" ht="16.5" customHeight="1">
      <c r="A7" s="30" t="s">
        <v>93</v>
      </c>
      <c r="B7" s="30"/>
      <c r="C7" s="31">
        <v>10056.6</v>
      </c>
      <c r="D7" s="31">
        <v>4465.45</v>
      </c>
    </row>
    <row r="8" spans="1:4" ht="16.5" customHeight="1">
      <c r="A8" s="30" t="s">
        <v>94</v>
      </c>
      <c r="B8" s="30"/>
      <c r="C8" s="31"/>
      <c r="D8" s="31"/>
    </row>
    <row r="9" spans="1:4" ht="16.5" customHeight="1">
      <c r="A9" s="30" t="s">
        <v>95</v>
      </c>
      <c r="B9" s="30"/>
      <c r="C9" s="31"/>
      <c r="D9" s="31"/>
    </row>
    <row r="10" spans="1:4" ht="16.5" customHeight="1">
      <c r="A10" s="30" t="s">
        <v>96</v>
      </c>
      <c r="B10" s="30"/>
      <c r="C10" s="31"/>
      <c r="D10" s="31"/>
    </row>
    <row r="11" spans="1:4" ht="16.5" customHeight="1">
      <c r="A11" s="30" t="s">
        <v>97</v>
      </c>
      <c r="B11" s="30"/>
      <c r="C11" s="31"/>
      <c r="D11" s="31"/>
    </row>
    <row r="12" spans="1:4" ht="16.5" customHeight="1">
      <c r="A12" s="30" t="s">
        <v>98</v>
      </c>
      <c r="B12" s="30"/>
      <c r="C12" s="31"/>
      <c r="D12" s="31"/>
    </row>
    <row r="13" spans="1:4" ht="16.5" customHeight="1">
      <c r="A13" s="30" t="s">
        <v>99</v>
      </c>
      <c r="B13" s="30"/>
      <c r="C13" s="31"/>
      <c r="D13" s="31"/>
    </row>
    <row r="14" spans="1:4" ht="16.5" customHeight="1">
      <c r="A14" s="30" t="s">
        <v>100</v>
      </c>
      <c r="B14" s="30"/>
      <c r="C14" s="31"/>
      <c r="D14" s="31"/>
    </row>
    <row r="15" spans="1:4" ht="16.5" customHeight="1">
      <c r="A15" s="30" t="s">
        <v>101</v>
      </c>
      <c r="B15" s="30"/>
      <c r="C15" s="31"/>
      <c r="D15" s="31"/>
    </row>
    <row r="16" spans="1:4" ht="16.5" customHeight="1">
      <c r="A16" s="30" t="s">
        <v>102</v>
      </c>
      <c r="B16" s="30"/>
      <c r="C16" s="31"/>
      <c r="D16" s="31"/>
    </row>
    <row r="17" spans="1:4" ht="16.5" customHeight="1">
      <c r="A17" s="30" t="s">
        <v>103</v>
      </c>
      <c r="B17" s="30"/>
      <c r="C17" s="31"/>
      <c r="D17" s="31"/>
    </row>
    <row r="18" spans="1:4" ht="16.5" customHeight="1">
      <c r="A18" s="30" t="s">
        <v>104</v>
      </c>
      <c r="B18" s="30"/>
      <c r="C18" s="31">
        <v>669501.63</v>
      </c>
      <c r="D18" s="31">
        <v>54909.05</v>
      </c>
    </row>
    <row r="19" spans="1:4" ht="16.5" customHeight="1">
      <c r="A19" s="30" t="s">
        <v>105</v>
      </c>
      <c r="B19" s="30"/>
      <c r="C19" s="31"/>
      <c r="D19" s="31"/>
    </row>
    <row r="20" spans="1:4" ht="16.5" customHeight="1">
      <c r="A20" s="30" t="s">
        <v>106</v>
      </c>
      <c r="B20" s="30"/>
      <c r="C20" s="31"/>
      <c r="D20" s="31"/>
    </row>
    <row r="21" spans="1:4" ht="16.5" customHeight="1">
      <c r="A21" s="30" t="s">
        <v>107</v>
      </c>
      <c r="B21" s="30"/>
      <c r="C21" s="31"/>
      <c r="D21" s="31"/>
    </row>
    <row r="22" spans="1:4" ht="16.5" customHeight="1">
      <c r="A22" s="30" t="s">
        <v>108</v>
      </c>
      <c r="B22" s="30"/>
      <c r="C22" s="32">
        <v>-22220.47</v>
      </c>
      <c r="D22" s="32">
        <v>-47.28</v>
      </c>
    </row>
    <row r="23" spans="1:4" ht="16.5" customHeight="1">
      <c r="A23" s="30" t="s">
        <v>109</v>
      </c>
      <c r="B23" s="30"/>
      <c r="C23" s="32">
        <v>-25391.95</v>
      </c>
      <c r="D23" s="32">
        <v>-483.74</v>
      </c>
    </row>
    <row r="24" spans="1:4" ht="16.5" customHeight="1">
      <c r="A24" s="30" t="s">
        <v>110</v>
      </c>
      <c r="B24" s="30"/>
      <c r="C24" s="31"/>
      <c r="D24" s="31"/>
    </row>
    <row r="25" spans="1:4" ht="16.5" customHeight="1">
      <c r="A25" s="30" t="s">
        <v>111</v>
      </c>
      <c r="B25" s="30"/>
      <c r="C25" s="31">
        <f>C5-C6-C7-C18-C22</f>
        <v>23761.199999999983</v>
      </c>
      <c r="D25" s="32">
        <f>D5-D6-D7-D18-D22</f>
        <v>527331.3900000001</v>
      </c>
    </row>
    <row r="26" spans="1:4" ht="16.5" customHeight="1">
      <c r="A26" s="30" t="s">
        <v>112</v>
      </c>
      <c r="B26" s="30"/>
      <c r="C26" s="31"/>
      <c r="D26" s="31"/>
    </row>
    <row r="27" spans="1:4" ht="16.5" customHeight="1">
      <c r="A27" s="30" t="s">
        <v>113</v>
      </c>
      <c r="B27" s="30"/>
      <c r="C27" s="31"/>
      <c r="D27" s="31"/>
    </row>
    <row r="28" spans="1:4" ht="16.5" customHeight="1">
      <c r="A28" s="30" t="s">
        <v>114</v>
      </c>
      <c r="B28" s="30"/>
      <c r="C28" s="31">
        <v>5000</v>
      </c>
      <c r="D28" s="31"/>
    </row>
    <row r="29" spans="1:4" ht="16.5" customHeight="1">
      <c r="A29" s="30" t="s">
        <v>115</v>
      </c>
      <c r="B29" s="30"/>
      <c r="C29" s="31"/>
      <c r="D29" s="31"/>
    </row>
    <row r="30" spans="1:4" ht="16.5" customHeight="1">
      <c r="A30" s="30" t="s">
        <v>116</v>
      </c>
      <c r="B30" s="30"/>
      <c r="C30" s="31"/>
      <c r="D30" s="31"/>
    </row>
    <row r="31" spans="1:4" ht="16.5" customHeight="1">
      <c r="A31" s="30" t="s">
        <v>117</v>
      </c>
      <c r="B31" s="30"/>
      <c r="C31" s="31"/>
      <c r="D31" s="31"/>
    </row>
    <row r="32" spans="1:4" ht="16.5" customHeight="1">
      <c r="A32" s="30" t="s">
        <v>118</v>
      </c>
      <c r="B32" s="30"/>
      <c r="C32" s="31"/>
      <c r="D32" s="31"/>
    </row>
    <row r="33" spans="1:4" ht="16.5" customHeight="1">
      <c r="A33" s="30" t="s">
        <v>119</v>
      </c>
      <c r="B33" s="30"/>
      <c r="C33" s="31"/>
      <c r="D33" s="31"/>
    </row>
    <row r="34" spans="1:4" ht="16.5" customHeight="1">
      <c r="A34" s="30" t="s">
        <v>120</v>
      </c>
      <c r="B34" s="30"/>
      <c r="C34" s="31">
        <f>C25-C28</f>
        <v>18761.199999999983</v>
      </c>
      <c r="D34" s="32">
        <f>D25-D28</f>
        <v>527331.3900000001</v>
      </c>
    </row>
    <row r="35" spans="1:4" ht="16.5" customHeight="1">
      <c r="A35" s="30" t="s">
        <v>121</v>
      </c>
      <c r="B35" s="30"/>
      <c r="C35" s="31"/>
      <c r="D35" s="32"/>
    </row>
    <row r="36" spans="1:4" ht="16.5" customHeight="1">
      <c r="A36" s="30" t="s">
        <v>122</v>
      </c>
      <c r="B36" s="30"/>
      <c r="C36" s="31">
        <f>C34-C35</f>
        <v>18761.199999999983</v>
      </c>
      <c r="D36" s="32">
        <f>D34-D35</f>
        <v>527331.3900000001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6">
      <selection activeCell="G15" sqref="G15"/>
    </sheetView>
  </sheetViews>
  <sheetFormatPr defaultColWidth="8.8515625" defaultRowHeight="12"/>
  <cols>
    <col min="1" max="1" width="37.7109375" style="1" customWidth="1"/>
    <col min="2" max="2" width="9.140625" style="1" bestFit="1" customWidth="1"/>
    <col min="3" max="4" width="19.57421875" style="1" customWidth="1"/>
    <col min="5" max="5" width="17.28125" style="1" customWidth="1"/>
    <col min="6" max="16384" width="9.140625" style="1" bestFit="1" customWidth="1"/>
  </cols>
  <sheetData>
    <row r="1" spans="1:4" ht="20.25">
      <c r="A1" s="2" t="s">
        <v>123</v>
      </c>
      <c r="B1" s="2"/>
      <c r="C1" s="2"/>
      <c r="D1" s="2"/>
    </row>
    <row r="2" spans="1:4" ht="12">
      <c r="A2" s="3" t="s">
        <v>124</v>
      </c>
      <c r="B2" s="3"/>
      <c r="C2" s="3"/>
      <c r="D2" s="3"/>
    </row>
    <row r="3" spans="1:4" ht="15">
      <c r="A3" s="4" t="s">
        <v>125</v>
      </c>
      <c r="B3" s="4"/>
      <c r="C3" s="4"/>
      <c r="D3" s="5"/>
    </row>
    <row r="4" spans="1:4" ht="12">
      <c r="A4" s="6" t="s">
        <v>126</v>
      </c>
      <c r="B4" s="6"/>
      <c r="C4" s="6"/>
      <c r="D4" s="6"/>
    </row>
    <row r="5" spans="1:4" ht="17.25" customHeight="1">
      <c r="A5" s="7" t="s">
        <v>127</v>
      </c>
      <c r="B5" s="8" t="s">
        <v>4</v>
      </c>
      <c r="C5" s="9" t="s">
        <v>89</v>
      </c>
      <c r="D5" s="10" t="s">
        <v>128</v>
      </c>
    </row>
    <row r="6" spans="1:4" ht="17.25" customHeight="1">
      <c r="A6" s="11" t="s">
        <v>129</v>
      </c>
      <c r="B6" s="9">
        <v>0</v>
      </c>
      <c r="C6" s="12"/>
      <c r="D6" s="10"/>
    </row>
    <row r="7" spans="1:4" ht="17.25" customHeight="1">
      <c r="A7" s="11" t="s">
        <v>130</v>
      </c>
      <c r="B7" s="9">
        <v>1</v>
      </c>
      <c r="C7" s="10">
        <v>2102766.5</v>
      </c>
      <c r="D7" s="10">
        <v>205638.6</v>
      </c>
    </row>
    <row r="8" spans="1:4" ht="17.25" customHeight="1">
      <c r="A8" s="11" t="s">
        <v>131</v>
      </c>
      <c r="B8" s="9">
        <v>2</v>
      </c>
      <c r="C8" s="10">
        <v>3180629.95</v>
      </c>
      <c r="D8" s="10">
        <v>1111934.44</v>
      </c>
    </row>
    <row r="9" spans="1:4" ht="17.25" customHeight="1">
      <c r="A9" s="13" t="s">
        <v>132</v>
      </c>
      <c r="B9" s="9">
        <v>3</v>
      </c>
      <c r="C9" s="10">
        <v>1195263.21</v>
      </c>
      <c r="D9" s="10">
        <v>281781.26</v>
      </c>
    </row>
    <row r="10" spans="1:4" ht="17.25" customHeight="1">
      <c r="A10" s="11" t="s">
        <v>133</v>
      </c>
      <c r="B10" s="9">
        <v>4</v>
      </c>
      <c r="C10" s="10">
        <v>1807473.32</v>
      </c>
      <c r="D10" s="10">
        <v>139444.1</v>
      </c>
    </row>
    <row r="11" spans="1:4" ht="17.25" customHeight="1">
      <c r="A11" s="11" t="s">
        <v>134</v>
      </c>
      <c r="B11" s="9">
        <v>5</v>
      </c>
      <c r="C11" s="10">
        <v>91761.14</v>
      </c>
      <c r="D11" s="12"/>
    </row>
    <row r="12" spans="1:4" ht="17.25" customHeight="1">
      <c r="A12" s="11" t="s">
        <v>135</v>
      </c>
      <c r="B12" s="9">
        <v>6</v>
      </c>
      <c r="C12" s="10">
        <v>2083655.62</v>
      </c>
      <c r="D12" s="10">
        <v>71601.8</v>
      </c>
    </row>
    <row r="13" spans="1:4" ht="17.25" customHeight="1">
      <c r="A13" s="13" t="s">
        <v>136</v>
      </c>
      <c r="B13" s="9">
        <v>7</v>
      </c>
      <c r="C13" s="12">
        <f>C7+C8-C9-C10-C12-C11</f>
        <v>105243.15999999981</v>
      </c>
      <c r="D13" s="10">
        <f>D7+D8-D9-D10-D12</f>
        <v>824745.88</v>
      </c>
    </row>
    <row r="14" spans="1:4" ht="17.25" customHeight="1">
      <c r="A14" s="11" t="s">
        <v>137</v>
      </c>
      <c r="B14" s="9">
        <v>0</v>
      </c>
      <c r="C14" s="12"/>
      <c r="D14" s="10"/>
    </row>
    <row r="15" spans="1:4" ht="17.25" customHeight="1">
      <c r="A15" s="11" t="s">
        <v>138</v>
      </c>
      <c r="B15" s="9">
        <v>8</v>
      </c>
      <c r="C15" s="12"/>
      <c r="D15" s="10"/>
    </row>
    <row r="16" spans="1:4" ht="17.25" customHeight="1">
      <c r="A16" s="11" t="s">
        <v>139</v>
      </c>
      <c r="B16" s="9">
        <v>9</v>
      </c>
      <c r="C16" s="12"/>
      <c r="D16" s="10"/>
    </row>
    <row r="17" spans="1:7" ht="17.25" customHeight="1">
      <c r="A17" s="11" t="s">
        <v>140</v>
      </c>
      <c r="B17" s="9">
        <v>10</v>
      </c>
      <c r="C17" s="12"/>
      <c r="D17" s="10"/>
      <c r="E17" s="14"/>
      <c r="F17" s="14"/>
      <c r="G17" s="14"/>
    </row>
    <row r="18" spans="1:7" ht="17.25" customHeight="1">
      <c r="A18" s="11" t="s">
        <v>141</v>
      </c>
      <c r="B18" s="9">
        <v>11</v>
      </c>
      <c r="C18" s="12"/>
      <c r="D18" s="10"/>
      <c r="E18" s="14"/>
      <c r="F18" s="14"/>
      <c r="G18" s="14"/>
    </row>
    <row r="19" spans="1:7" ht="17.25" customHeight="1">
      <c r="A19" s="13" t="s">
        <v>142</v>
      </c>
      <c r="B19" s="9">
        <v>12</v>
      </c>
      <c r="C19" s="12">
        <v>46547.5</v>
      </c>
      <c r="D19" s="10">
        <v>7000</v>
      </c>
      <c r="E19" s="14"/>
      <c r="F19" s="14"/>
      <c r="G19" s="14"/>
    </row>
    <row r="20" spans="1:7" ht="17.25" customHeight="1">
      <c r="A20" s="13" t="s">
        <v>143</v>
      </c>
      <c r="B20" s="9">
        <v>13</v>
      </c>
      <c r="C20" s="12">
        <v>-46547.5</v>
      </c>
      <c r="D20" s="12">
        <v>-7000</v>
      </c>
      <c r="E20" s="14"/>
      <c r="F20" s="14"/>
      <c r="G20" s="14"/>
    </row>
    <row r="21" spans="1:7" ht="17.25" customHeight="1">
      <c r="A21" s="11" t="s">
        <v>144</v>
      </c>
      <c r="B21" s="9">
        <v>0</v>
      </c>
      <c r="C21" s="12"/>
      <c r="D21" s="10"/>
      <c r="E21" s="14"/>
      <c r="F21" s="14"/>
      <c r="G21" s="14"/>
    </row>
    <row r="22" spans="1:7" ht="17.25" customHeight="1">
      <c r="A22" s="11" t="s">
        <v>145</v>
      </c>
      <c r="B22" s="9">
        <v>14</v>
      </c>
      <c r="C22" s="12"/>
      <c r="D22" s="10"/>
      <c r="E22" s="14"/>
      <c r="F22" s="14"/>
      <c r="G22" s="14"/>
    </row>
    <row r="23" spans="1:7" ht="17.25" customHeight="1">
      <c r="A23" s="11" t="s">
        <v>146</v>
      </c>
      <c r="B23" s="9">
        <v>15</v>
      </c>
      <c r="C23" s="12"/>
      <c r="D23" s="10"/>
      <c r="E23" s="14"/>
      <c r="F23" s="14"/>
      <c r="G23" s="14"/>
    </row>
    <row r="24" spans="1:7" ht="17.25" customHeight="1">
      <c r="A24" s="13" t="s">
        <v>147</v>
      </c>
      <c r="B24" s="9">
        <v>16</v>
      </c>
      <c r="C24" s="12"/>
      <c r="D24" s="10"/>
      <c r="E24" s="14"/>
      <c r="F24" s="14"/>
      <c r="G24" s="14"/>
    </row>
    <row r="25" spans="1:7" ht="17.25" customHeight="1">
      <c r="A25" s="11" t="s">
        <v>148</v>
      </c>
      <c r="B25" s="9">
        <v>17</v>
      </c>
      <c r="C25" s="12"/>
      <c r="D25" s="10"/>
      <c r="E25" s="14"/>
      <c r="F25" s="14"/>
      <c r="G25" s="14"/>
    </row>
    <row r="26" spans="1:7" ht="17.25" customHeight="1">
      <c r="A26" s="11" t="s">
        <v>149</v>
      </c>
      <c r="B26" s="9">
        <v>18</v>
      </c>
      <c r="C26" s="12"/>
      <c r="D26" s="15"/>
      <c r="E26" s="14"/>
      <c r="F26" s="14"/>
      <c r="G26" s="14"/>
    </row>
    <row r="27" spans="1:7" ht="17.25" customHeight="1">
      <c r="A27" s="13" t="s">
        <v>150</v>
      </c>
      <c r="B27" s="9">
        <v>19</v>
      </c>
      <c r="C27" s="12"/>
      <c r="D27" s="10">
        <v>0</v>
      </c>
      <c r="E27" s="14"/>
      <c r="F27" s="14"/>
      <c r="G27" s="14"/>
    </row>
    <row r="28" spans="1:7" ht="17.25" customHeight="1">
      <c r="A28" s="13" t="s">
        <v>151</v>
      </c>
      <c r="B28" s="9">
        <v>20</v>
      </c>
      <c r="C28" s="12">
        <f>C13+C20+C27</f>
        <v>58695.659999999814</v>
      </c>
      <c r="D28" s="10">
        <f>D13+D20</f>
        <v>817745.88</v>
      </c>
      <c r="E28" s="14"/>
      <c r="F28" s="14"/>
      <c r="G28" s="16"/>
    </row>
    <row r="29" spans="1:7" ht="17.25" customHeight="1">
      <c r="A29" s="13" t="s">
        <v>152</v>
      </c>
      <c r="B29" s="9">
        <v>21</v>
      </c>
      <c r="C29" s="12">
        <v>2247709.12</v>
      </c>
      <c r="D29" s="12">
        <v>1488658.9</v>
      </c>
      <c r="E29" s="14"/>
      <c r="F29" s="14"/>
      <c r="G29" s="17"/>
    </row>
    <row r="30" spans="1:7" ht="17.25" customHeight="1">
      <c r="A30" s="11" t="s">
        <v>153</v>
      </c>
      <c r="B30" s="9">
        <v>22</v>
      </c>
      <c r="C30" s="12">
        <f>SUM(C28:C29)</f>
        <v>2306404.78</v>
      </c>
      <c r="D30" s="10">
        <f>SUM(D28:D29)</f>
        <v>2306404.78</v>
      </c>
      <c r="E30" s="18"/>
      <c r="F30" s="16"/>
      <c r="G30" s="17"/>
    </row>
    <row r="31" spans="1:7" ht="12">
      <c r="A31" s="19"/>
      <c r="B31" s="14"/>
      <c r="C31" s="20" t="s">
        <v>85</v>
      </c>
      <c r="D31" s="18"/>
      <c r="E31" s="14"/>
      <c r="F31" s="14"/>
      <c r="G31" s="14"/>
    </row>
    <row r="32" spans="1:7" ht="12">
      <c r="A32" s="19"/>
      <c r="B32" s="14"/>
      <c r="C32" s="17"/>
      <c r="D32" s="18"/>
      <c r="E32" s="14"/>
      <c r="F32" s="14"/>
      <c r="G32" s="14"/>
    </row>
    <row r="33" ht="15">
      <c r="C33" s="21"/>
    </row>
    <row r="34" ht="15">
      <c r="C34" s="21"/>
    </row>
    <row r="35" ht="15">
      <c r="C35" s="21"/>
    </row>
  </sheetData>
  <sheetProtection/>
  <mergeCells count="3">
    <mergeCell ref="A1:D1"/>
    <mergeCell ref="A2:D2"/>
    <mergeCell ref="A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青焱</cp:lastModifiedBy>
  <cp:lastPrinted>2017-08-22T10:40:07Z</cp:lastPrinted>
  <dcterms:created xsi:type="dcterms:W3CDTF">2012-02-18T03:32:48Z</dcterms:created>
  <dcterms:modified xsi:type="dcterms:W3CDTF">2018-02-09T00:18:23Z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